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<sst xmlns="http://schemas.openxmlformats.org/spreadsheetml/2006/main" count="24" uniqueCount="23">
  <si>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g/l</t>
  </si>
  <si>
    <t>waarde</t>
  </si>
  <si>
    <t>monster</t>
  </si>
  <si>
    <t xml:space="preserve">Transmissie: T = It/Io ( * 100 = %T) </t>
  </si>
  <si>
    <t xml:space="preserve">Absorptie: A = 1-T = Ia/Io </t>
  </si>
  <si>
    <t xml:space="preserve">In de absorptiespectrometrie wordt, in plaats van met transmissie of met absorptie, met de grootheid extinctie (E, uitdoving) gewerkt (de negatieve logaritme van de transmissie). </t>
  </si>
  <si>
    <t xml:space="preserve">De hoeveelheid licht die een oplossing doorlaat (transmitteert) wordt uitgedrukt in de grootheid transmissie (T). </t>
  </si>
  <si>
    <t xml:space="preserve">Onder de transmissie (T) wordt verstaan het quotiënt - eventueel uitgedrukt in procenten - van de doorgelaten hoeveelheid licht (It) en de opvallende hoeveelheid licht (Io): </t>
  </si>
  <si>
    <t>In formule (T uitgedrukt als quotiënt) :</t>
  </si>
  <si>
    <t xml:space="preserve"> E = - log T = log 1/T = log 1 - log T </t>
  </si>
  <si>
    <t>In formule (T uitgedrukt in procenten) :</t>
  </si>
  <si>
    <t xml:space="preserve"> E = - log T(%) = log 100(%)/T(%) = log 100(%) - log T(%) = 2 - log T(%) </t>
  </si>
  <si>
    <t>T %</t>
  </si>
  <si>
    <t>E = 2 - logT</t>
  </si>
  <si>
    <t>255 = volkomen helder</t>
  </si>
  <si>
    <t>0 = volkomen donker</t>
  </si>
  <si>
    <t>E corr</t>
  </si>
  <si>
    <t xml:space="preserve">intercept = </t>
  </si>
  <si>
    <t xml:space="preserve">slope = </t>
  </si>
  <si>
    <t xml:space="preserve">conc. Monster = </t>
  </si>
  <si>
    <t>mg</t>
  </si>
  <si>
    <t>g</t>
  </si>
  <si>
    <t>%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</si>
</sst>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00000000000000"/>
    <numFmt numFmtId="171" formatCode="0.0"/>
    <numFmt numFmtId="172" formatCode="0.00000"/>
    <numFmt numFmtId="173" formatCode="0.00000000"/>
    <numFmt numFmtId="174" formatCode="0.0000000"/>
    <numFmt numFmtId="175" formatCode="0.000000"/>
  </numFmts>
  <fonts count="9">
    <font>
      <sz val="10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2" borderId="4" xfId="0" applyNumberFormat="1" applyFill="1" applyBorder="1" applyAlignment="1">
      <alignment horizontal="center"/>
    </xf>
    <xf numFmtId="169" fontId="0" fillId="2" borderId="5" xfId="0" applyNumberFormat="1" applyFill="1" applyBorder="1" applyAlignment="1">
      <alignment horizontal="center"/>
    </xf>
    <xf numFmtId="169" fontId="0" fillId="2" borderId="6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8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7" fillId="3" borderId="13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172" fontId="0" fillId="3" borderId="0" xfId="0" applyNumberFormat="1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.04775"/>
          <c:w val="0.8155"/>
          <c:h val="0.79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Sheet1!$A$4:$A$8</c:f>
              <c:numCache/>
            </c:numRef>
          </c:xVal>
          <c:yVal>
            <c:numRef>
              <c:f>Sheet1!$B$4:$B$8</c:f>
              <c:numCache/>
            </c:numRef>
          </c:yVal>
          <c:smooth val="0"/>
        </c:ser>
        <c:axId val="59212899"/>
        <c:axId val="63154044"/>
      </c:scatterChart>
      <c:valAx>
        <c:axId val="5921289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concentratie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4044"/>
        <c:crosses val="autoZero"/>
        <c:crossBetween val="midCat"/>
        <c:dispUnits/>
        <c:majorUnit val="2.5"/>
      </c:valAx>
      <c:valAx>
        <c:axId val="6315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Meetwaarde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128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675"/>
          <c:w val="0.78425"/>
          <c:h val="0.8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Sheet1!$A$4:$A$8</c:f>
              <c:numCache/>
            </c:numRef>
          </c:xVal>
          <c:yVal>
            <c:numRef>
              <c:f>Sheet1!$E$4:$E$8</c:f>
              <c:numCache/>
            </c:numRef>
          </c:yVal>
          <c:smooth val="0"/>
        </c:ser>
        <c:axId val="31515485"/>
        <c:axId val="15203910"/>
      </c:scatterChart>
      <c:valAx>
        <c:axId val="3151548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concentratie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crossBetween val="midCat"/>
        <c:dispUnits/>
        <c:majorUnit val="1"/>
      </c:valAx>
      <c:valAx>
        <c:axId val="15203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15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66675</xdr:rowOff>
    </xdr:from>
    <xdr:to>
      <xdr:col>4</xdr:col>
      <xdr:colOff>581025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76200" y="1562100"/>
        <a:ext cx="31908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</xdr:row>
      <xdr:rowOff>152400</xdr:rowOff>
    </xdr:from>
    <xdr:to>
      <xdr:col>13</xdr:col>
      <xdr:colOff>581025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5286375" y="314325"/>
        <a:ext cx="36099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D5">
      <selection activeCell="F22" sqref="F22"/>
    </sheetView>
  </sheetViews>
  <sheetFormatPr defaultColWidth="9.140625" defaultRowHeight="12.75"/>
  <cols>
    <col min="3" max="3" width="9.8515625" style="0" customWidth="1"/>
    <col min="4" max="4" width="12.140625" style="0" customWidth="1"/>
    <col min="5" max="5" width="12.8515625" style="0" customWidth="1"/>
    <col min="6" max="6" width="15.28125" style="0" bestFit="1" customWidth="1"/>
    <col min="7" max="7" width="7.57421875" style="0" bestFit="1" customWidth="1"/>
    <col min="8" max="8" width="3.00390625" style="0" bestFit="1" customWidth="1"/>
  </cols>
  <sheetData>
    <row r="1" ht="12.75">
      <c r="C1" t="s">
        <v>14</v>
      </c>
    </row>
    <row r="2" ht="13.5" thickBot="1">
      <c r="C2" t="s">
        <v>15</v>
      </c>
    </row>
    <row r="3" spans="1:8" ht="13.5" thickBot="1">
      <c r="A3" s="18" t="s">
        <v>0</v>
      </c>
      <c r="B3" s="19" t="s">
        <v>1</v>
      </c>
      <c r="C3" s="19" t="s">
        <v>12</v>
      </c>
      <c r="D3" s="20" t="s">
        <v>13</v>
      </c>
      <c r="E3" s="18" t="s">
        <v>16</v>
      </c>
      <c r="F3" s="34"/>
      <c r="G3" s="35"/>
      <c r="H3" s="36"/>
    </row>
    <row r="4" spans="1:8" ht="12.75">
      <c r="A4" s="9">
        <v>0</v>
      </c>
      <c r="B4" s="10">
        <v>107</v>
      </c>
      <c r="C4" s="11">
        <f>B4/256*100</f>
        <v>41.796875</v>
      </c>
      <c r="D4" s="3">
        <f aca="true" t="shared" si="0" ref="D4:D9">2-LOG(C4)</f>
        <v>0.37885618762663986</v>
      </c>
      <c r="E4" s="6">
        <f aca="true" t="shared" si="1" ref="E4:E9">D4-$D$4</f>
        <v>0</v>
      </c>
      <c r="F4" s="24"/>
      <c r="G4" s="25"/>
      <c r="H4" s="26"/>
    </row>
    <row r="5" spans="1:8" ht="12.75">
      <c r="A5" s="9">
        <v>1.25</v>
      </c>
      <c r="B5" s="10">
        <v>79</v>
      </c>
      <c r="C5" s="11">
        <f>B5/256*100</f>
        <v>30.859375</v>
      </c>
      <c r="D5" s="3">
        <f t="shared" si="0"/>
        <v>0.5106128740214082</v>
      </c>
      <c r="E5" s="6">
        <f t="shared" si="1"/>
        <v>0.13175668639476834</v>
      </c>
      <c r="F5" s="27" t="s">
        <v>17</v>
      </c>
      <c r="G5" s="37">
        <f>INTERCEPT(E4:E8,A4:A8)</f>
        <v>0.02775937709281312</v>
      </c>
      <c r="H5" s="26"/>
    </row>
    <row r="6" spans="1:8" ht="12.75">
      <c r="A6" s="9">
        <v>2.5</v>
      </c>
      <c r="B6" s="10">
        <v>50</v>
      </c>
      <c r="C6" s="11">
        <f>B6/256*100</f>
        <v>19.53125</v>
      </c>
      <c r="D6" s="3">
        <f t="shared" si="0"/>
        <v>0.7092699609758308</v>
      </c>
      <c r="E6" s="6">
        <f t="shared" si="1"/>
        <v>0.330413773349191</v>
      </c>
      <c r="F6" s="27" t="s">
        <v>18</v>
      </c>
      <c r="G6" s="37">
        <f>SLOPE(E4:E8,A4:A8)</f>
        <v>0.10826445928207738</v>
      </c>
      <c r="H6" s="26"/>
    </row>
    <row r="7" spans="1:8" ht="13.5" thickBot="1">
      <c r="A7" s="9">
        <v>5</v>
      </c>
      <c r="B7" s="10">
        <v>25</v>
      </c>
      <c r="C7" s="11">
        <f>B7/256*100</f>
        <v>9.765625</v>
      </c>
      <c r="D7" s="3">
        <f t="shared" si="0"/>
        <v>1.010299956639812</v>
      </c>
      <c r="E7" s="6">
        <f t="shared" si="1"/>
        <v>0.6314437690131722</v>
      </c>
      <c r="F7" s="28"/>
      <c r="G7" s="29"/>
      <c r="H7" s="30"/>
    </row>
    <row r="8" spans="1:8" ht="12.75">
      <c r="A8" s="12">
        <v>10</v>
      </c>
      <c r="B8" s="13">
        <v>9</v>
      </c>
      <c r="C8" s="14">
        <f>B8/256*100</f>
        <v>3.515625</v>
      </c>
      <c r="D8" s="4">
        <f t="shared" si="0"/>
        <v>1.4539974558725248</v>
      </c>
      <c r="E8" s="7">
        <f t="shared" si="1"/>
        <v>1.075141268245885</v>
      </c>
      <c r="F8" s="31"/>
      <c r="G8" s="32"/>
      <c r="H8" s="33"/>
    </row>
    <row r="9" spans="1:8" ht="13.5" thickBot="1">
      <c r="A9" s="15" t="s">
        <v>2</v>
      </c>
      <c r="B9" s="16">
        <v>85</v>
      </c>
      <c r="C9" s="17">
        <f>B9/256*100</f>
        <v>33.203125</v>
      </c>
      <c r="D9" s="5">
        <f t="shared" si="0"/>
        <v>0.47882103959755673</v>
      </c>
      <c r="E9" s="8">
        <f t="shared" si="1"/>
        <v>0.09996485197091687</v>
      </c>
      <c r="F9" s="21" t="s">
        <v>19</v>
      </c>
      <c r="G9" s="22">
        <f>(E9-G5)/G6</f>
        <v>0.6669360874003551</v>
      </c>
      <c r="H9" s="23" t="s">
        <v>0</v>
      </c>
    </row>
    <row r="11" spans="6:7" ht="12.75">
      <c r="F11">
        <f>G9*40.1/1000*1000</f>
        <v>26.74413710475424</v>
      </c>
      <c r="G11" t="s">
        <v>20</v>
      </c>
    </row>
    <row r="12" spans="6:7" ht="12.75">
      <c r="F12">
        <v>2</v>
      </c>
      <c r="G12" t="s">
        <v>21</v>
      </c>
    </row>
    <row r="13" spans="6:7" ht="12.75">
      <c r="F13" s="38">
        <f>F11/1000/F12*100</f>
        <v>1.337206855237712</v>
      </c>
      <c r="G13" t="s">
        <v>22</v>
      </c>
    </row>
    <row r="24" ht="12.75">
      <c r="A24" s="1" t="s">
        <v>6</v>
      </c>
    </row>
    <row r="25" ht="12.75">
      <c r="A25" s="1" t="s">
        <v>7</v>
      </c>
    </row>
    <row r="26" ht="12.75">
      <c r="A26" s="1" t="s">
        <v>3</v>
      </c>
    </row>
    <row r="27" ht="12.75">
      <c r="A27" s="1" t="s">
        <v>4</v>
      </c>
    </row>
    <row r="28" ht="12.75">
      <c r="A28" s="1" t="s">
        <v>5</v>
      </c>
    </row>
    <row r="29" ht="12.75">
      <c r="A29" s="2" t="s">
        <v>8</v>
      </c>
    </row>
    <row r="30" ht="12.75">
      <c r="B30" t="s">
        <v>9</v>
      </c>
    </row>
    <row r="31" ht="12.75">
      <c r="A31" t="s">
        <v>10</v>
      </c>
    </row>
    <row r="32" ht="12.75">
      <c r="B32" t="s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 Herold</dc:creator>
  <cp:keywords/>
  <dc:description/>
  <cp:lastModifiedBy>Ruud Herold</cp:lastModifiedBy>
  <dcterms:created xsi:type="dcterms:W3CDTF">2008-03-08T13:33:16Z</dcterms:created>
  <dcterms:modified xsi:type="dcterms:W3CDTF">2008-03-14T21:00:16Z</dcterms:modified>
  <cp:category/>
  <cp:version/>
  <cp:contentType/>
  <cp:contentStatus/>
</cp:coreProperties>
</file>